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farah_memon-v_adityabirlacapital_com/Documents/Desktop/ABSLPFML Portfolio/"/>
    </mc:Choice>
  </mc:AlternateContent>
  <xr:revisionPtr revIDLastSave="0" documentId="8_{0B29DE41-04C5-499C-9930-B1172CA947F8}" xr6:coauthVersionLast="47" xr6:coauthVersionMax="47" xr10:uidLastSave="{00000000-0000-0000-0000-000000000000}"/>
  <bookViews>
    <workbookView xWindow="-120" yWindow="-120" windowWidth="20730" windowHeight="11040" xr2:uid="{723582FA-07FE-4CB4-85F3-D75E05A7556E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08" i="1"/>
  <c r="F110" i="1" s="1"/>
  <c r="F98" i="1"/>
  <c r="G98" i="1" s="1"/>
  <c r="G135" i="1" l="1"/>
  <c r="G131" i="1"/>
  <c r="G127" i="1"/>
  <c r="G96" i="1"/>
  <c r="G88" i="1"/>
  <c r="G80" i="1"/>
  <c r="G72" i="1"/>
  <c r="G64" i="1"/>
  <c r="G56" i="1"/>
  <c r="G48" i="1"/>
  <c r="G40" i="1"/>
  <c r="G32" i="1"/>
  <c r="G24" i="1"/>
  <c r="G16" i="1"/>
  <c r="G8" i="1"/>
  <c r="G83" i="1"/>
  <c r="G59" i="1"/>
  <c r="G35" i="1"/>
  <c r="G19" i="1"/>
  <c r="G90" i="1"/>
  <c r="G58" i="1"/>
  <c r="G42" i="1"/>
  <c r="G26" i="1"/>
  <c r="G95" i="1"/>
  <c r="G87" i="1"/>
  <c r="G79" i="1"/>
  <c r="G71" i="1"/>
  <c r="G63" i="1"/>
  <c r="G55" i="1"/>
  <c r="G47" i="1"/>
  <c r="G39" i="1"/>
  <c r="G31" i="1"/>
  <c r="G23" i="1"/>
  <c r="G15" i="1"/>
  <c r="G7" i="1"/>
  <c r="G102" i="1"/>
  <c r="G60" i="1"/>
  <c r="G28" i="1"/>
  <c r="G91" i="1"/>
  <c r="G75" i="1"/>
  <c r="G51" i="1"/>
  <c r="G27" i="1"/>
  <c r="G33" i="1"/>
  <c r="G134" i="1"/>
  <c r="G130" i="1"/>
  <c r="G126" i="1"/>
  <c r="G94" i="1"/>
  <c r="G86" i="1"/>
  <c r="G78" i="1"/>
  <c r="G70" i="1"/>
  <c r="G62" i="1"/>
  <c r="G54" i="1"/>
  <c r="G46" i="1"/>
  <c r="G38" i="1"/>
  <c r="G30" i="1"/>
  <c r="G22" i="1"/>
  <c r="G14" i="1"/>
  <c r="G84" i="1"/>
  <c r="G44" i="1"/>
  <c r="G12" i="1"/>
  <c r="G67" i="1"/>
  <c r="G43" i="1"/>
  <c r="G11" i="1"/>
  <c r="G82" i="1"/>
  <c r="G66" i="1"/>
  <c r="G50" i="1"/>
  <c r="G34" i="1"/>
  <c r="G18" i="1"/>
  <c r="G10" i="1"/>
  <c r="G97" i="1"/>
  <c r="G73" i="1"/>
  <c r="G57" i="1"/>
  <c r="G49" i="1"/>
  <c r="G25" i="1"/>
  <c r="G9" i="1"/>
  <c r="G106" i="1"/>
  <c r="G93" i="1"/>
  <c r="G85" i="1"/>
  <c r="G77" i="1"/>
  <c r="G69" i="1"/>
  <c r="G61" i="1"/>
  <c r="G53" i="1"/>
  <c r="G45" i="1"/>
  <c r="G37" i="1"/>
  <c r="G29" i="1"/>
  <c r="G21" i="1"/>
  <c r="G13" i="1"/>
  <c r="G129" i="1"/>
  <c r="G92" i="1"/>
  <c r="G76" i="1"/>
  <c r="G68" i="1"/>
  <c r="G52" i="1"/>
  <c r="G36" i="1"/>
  <c r="G20" i="1"/>
  <c r="G74" i="1"/>
  <c r="G89" i="1"/>
  <c r="G41" i="1"/>
  <c r="G17" i="1"/>
  <c r="G65" i="1"/>
  <c r="G132" i="1"/>
  <c r="G128" i="1"/>
  <c r="G81" i="1"/>
  <c r="G124" i="1"/>
  <c r="G125" i="1"/>
  <c r="G133" i="1"/>
  <c r="G108" i="1"/>
</calcChain>
</file>

<file path=xl/sharedStrings.xml><?xml version="1.0" encoding="utf-8"?>
<sst xmlns="http://schemas.openxmlformats.org/spreadsheetml/2006/main" count="353" uniqueCount="304">
  <si>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</si>
  <si>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</si>
  <si>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</si>
  <si>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</si>
  <si>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</si>
  <si>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</si>
  <si>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</si>
  <si>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</si>
  <si>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</si>
  <si>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</si>
  <si>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</si>
  <si>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</si>
  <si>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</si>
  <si>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</si>
  <si>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</si>
  <si>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</si>
  <si>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</si>
  <si>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</si>
  <si>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</si>
  <si>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</si>
  <si>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</si>
  <si>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</si>
  <si>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</si>
  <si>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</si>
  <si>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</si>
  <si>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</si>
  <si>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</si>
  <si>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</si>
  <si>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</si>
  <si>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</si>
  <si>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</si>
  <si>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</si>
  <si>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</si>
  <si>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</si>
  <si>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</si>
  <si>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</si>
  <si>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</si>
  <si>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</si>
  <si>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</si>
  <si>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</si>
  <si>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</si>
  <si>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</si>
  <si>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</si>
  <si>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</si>
  <si>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</si>
  <si>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</si>
  <si>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</si>
  <si>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</si>
  <si>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</si>
  <si>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</si>
  <si>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</si>
  <si>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</si>
  <si>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</si>
  <si>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</si>
  <si>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</si>
  <si>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</si>
  <si>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</si>
  <si>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</si>
  <si>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</si>
  <si>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</si>
  <si>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</si>
  <si>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</si>
  <si>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</si>
  <si>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</si>
  <si>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</si>
  <si>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</si>
  <si>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</si>
  <si>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</si>
  <si>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</si>
  <si>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</si>
  <si>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</si>
  <si>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</si>
  <si>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</si>
  <si>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</si>
  <si>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</si>
  <si>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</si>
  <si>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</si>
  <si>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</si>
  <si>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</si>
  <si>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</si>
  <si>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</si>
  <si>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</si>
  <si>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</si>
  <si>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</si>
  <si>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</si>
  <si>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</si>
  <si>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</si>
  <si>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</si>
  <si>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</si>
  <si>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</si>
  <si>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</si>
  <si>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</si>
  <si>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</si>
  <si>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</si>
  <si>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</si>
  <si>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</si>
  <si>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INE127D01025</t>
  </si>
  <si>
    <t>HDFC Asset Management Company Ltd</t>
  </si>
  <si>
    <t>Management of mutual funds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</si>
  <si>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</si>
  <si>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</si>
  <si>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</si>
  <si>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</si>
  <si>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</si>
  <si>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</si>
  <si>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</si>
  <si>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</si>
  <si>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</si>
  <si>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</si>
  <si>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</si>
  <si>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engines and turbines, except aircraft, vehicle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</si>
  <si>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</si>
  <si>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</si>
  <si>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</si>
  <si>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</si>
  <si>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</si>
  <si>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</si>
  <si>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</si>
  <si>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</si>
  <si>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</si>
  <si>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</si>
  <si>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</si>
  <si>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</si>
  <si>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</si>
  <si>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</si>
  <si>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</si>
  <si>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</si>
  <si>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</si>
  <si>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</si>
  <si>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</si>
  <si>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</si>
  <si>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</si>
  <si>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</si>
  <si>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</si>
  <si>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</si>
  <si>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</si>
  <si>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</si>
  <si>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</si>
  <si>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</si>
  <si>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</si>
  <si>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</si>
  <si>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</si>
  <si>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</si>
  <si>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</si>
  <si>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</si>
  <si>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</si>
  <si>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</si>
  <si>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</si>
  <si>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</si>
  <si>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</si>
  <si>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</si>
  <si>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</si>
  <si>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</si>
  <si>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</si>
  <si>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</si>
  <si>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</si>
  <si>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</si>
  <si>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</si>
  <si>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</si>
  <si>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</si>
  <si>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</si>
  <si>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</si>
  <si>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</si>
  <si>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</si>
  <si>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</si>
  <si>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</si>
  <si>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</si>
  <si>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</si>
  <si>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</si>
  <si>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</si>
  <si>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</si>
  <si>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</si>
  <si>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</si>
  <si>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</si>
  <si>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</si>
  <si>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</si>
  <si>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</si>
  <si>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</si>
  <si>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INE437A01024</t>
  </si>
  <si>
    <t>Apollo Hospitals Enterprise Ltd</t>
  </si>
  <si>
    <t>Hospital activities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</si>
  <si>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</si>
  <si>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</si>
  <si>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</si>
  <si>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</si>
  <si>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</si>
  <si>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</si>
  <si>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</si>
  <si>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</si>
  <si>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</si>
  <si>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</si>
  <si>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</si>
  <si>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</si>
  <si>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</si>
  <si>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</si>
  <si>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</si>
  <si>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</si>
  <si>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</si>
  <si>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</si>
  <si>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</si>
  <si>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</si>
  <si>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</si>
  <si>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</si>
  <si>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</si>
  <si>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</si>
  <si>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</si>
  <si>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</si>
  <si>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</si>
  <si>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</si>
  <si>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</si>
  <si>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</si>
  <si>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</si>
  <si>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</si>
  <si>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</si>
  <si>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</si>
  <si>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</si>
  <si>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02A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</si>
  <si>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</si>
  <si>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</si>
  <si>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</si>
  <si>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</si>
  <si>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</si>
  <si>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</si>
  <si>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</si>
  <si>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</si>
  <si>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NCA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</si>
  <si>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</si>
  <si>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</si>
  <si>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</si>
  <si>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</si>
  <si>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</si>
  <si>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</si>
  <si>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</si>
  <si>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</si>
  <si>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</si>
  <si>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</si>
  <si>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</si>
  <si>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</si>
  <si>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</si>
  <si>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</si>
  <si>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</si>
  <si>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</si>
  <si>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</si>
  <si>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</si>
  <si>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</si>
  <si>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</si>
  <si>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</si>
  <si>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</si>
  <si>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</si>
  <si>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</si>
  <si>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</si>
  <si>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</si>
  <si>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</si>
  <si>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</si>
  <si>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</si>
  <si>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</si>
  <si>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Infrastructure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</si>
  <si>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</si>
  <si>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</si>
  <si>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</si>
  <si>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</si>
  <si>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</si>
  <si>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</si>
  <si>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</si>
  <si>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</si>
  <si>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</si>
  <si>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GOI</t>
  </si>
  <si>
    <t xml:space="preserve">  - Application Pending Allotment </t>
  </si>
  <si>
    <t>SDL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</si>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</sst>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10" fontId="1" fillId="0" borderId="5" xfId="1" applyNumberFormat="1" applyFont="1" applyFill="1" applyBorder="1"/>
    <xf numFmtId="0" fontId="9" fillId="2" borderId="8" xfId="0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5" fontId="5" fillId="0" borderId="5" xfId="3" applyNumberFormat="1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C4B7636F-3971-4042-98B7-4D514729416A}"/>
    <cellStyle name="Normal" xfId="0" builtinId="0"/>
    <cellStyle name="Normal 2" xfId="2" xr:uid="{140010B7-6F26-49A6-9BAC-E29BDF4118D1}"/>
    <cellStyle name="Percent" xfId="1" builtinId="5"/>
    <cellStyle name="Percent 2" xfId="4" xr:uid="{FD36F0A8-3BC9-417E-9C82-DB2E9653E1A5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ven32023\AppData\Local\Microsoft\Windows\INetCache\Content.Outlook\J1FA98MF\Portfolio_ABSLPM_Oct%202024.xlsx" TargetMode="External"/><Relationship Id="rId1" Type="http://schemas.openxmlformats.org/officeDocument/2006/relationships/externalLinkPath" Target="file:///C:\Users\inven32023\AppData\Local\Microsoft\Windows\INetCache\Content.Outlook\J1FA98MF\Portfolio_ABSLPM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0D737E-AA4C-456E-B5EC-7FB48EF063E5}" name="Table13456768510" displayName="Table13456768510" ref="B6:H97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5A0DA5E1-2A72-4196-9FC3-D61A4089966F}" name="ISIN No." dataDxfId="6"/>
    <tableColumn id="2" xr3:uid="{98157EF9-C190-442D-A576-A5EAA0176454}" name="Name of the Instrument" dataDxfId="5"/>
    <tableColumn id="3" xr3:uid="{2DAECD2F-B01D-4380-B77E-A5692F94E769}" name="Industry " dataDxfId="4"/>
    <tableColumn id="4" xr3:uid="{D974BAA8-91C7-41A4-93F2-56663BDD2EAF}" name="Quantity" dataDxfId="3"/>
    <tableColumn id="5" xr3:uid="{F5414EEF-4A00-441C-80A3-666DF53C483D}" name="Market Value" dataDxfId="2"/>
    <tableColumn id="6" xr3:uid="{2F9160A9-7ED7-4E3F-9A61-DCF90FCF58B4}" name="% of Portfolio" dataDxfId="1" dataCellStyle="Percent">
      <calculatedColumnFormula>+F7/$F$110</calculatedColumnFormula>
    </tableColumn>
    <tableColumn id="7" xr3:uid="{AA337549-2E54-4736-B2A9-D47F72F6B17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600B-036F-4054-9DCA-1918361DF26F}">
  <sheetPr>
    <tabColor rgb="FF7030A0"/>
  </sheetPr>
  <dimension ref="A2:H146"/>
  <sheetViews>
    <sheetView showGridLines="0" tabSelected="1" zoomScaleNormal="100" zoomScaleSheetLayoutView="89" workbookViewId="0">
      <selection activeCell="D75" sqref="D75"/>
    </sheetView>
  </sheetViews>
  <sheetFormatPr defaultRowHeight="15" outlineLevelRow="1" x14ac:dyDescent="0.25"/>
  <cols>
    <col min="1" max="1" width="11.7109375" style="1" bestFit="1" customWidth="1"/>
    <col min="2" max="2" width="23.85546875" style="1" bestFit="1" customWidth="1"/>
    <col min="3" max="3" width="53.42578125" style="1" bestFit="1" customWidth="1"/>
    <col min="4" max="4" width="81.140625" style="1" bestFit="1" customWidth="1"/>
    <col min="5" max="5" width="16.140625" style="4" bestFit="1" customWidth="1"/>
    <col min="6" max="6" width="16.42578125" style="1" bestFit="1" customWidth="1"/>
    <col min="7" max="7" width="13.28515625" style="7" bestFit="1" customWidth="1"/>
    <col min="8" max="8" width="7.4257812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45596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5748</v>
      </c>
      <c r="F7" s="17">
        <v>6935536.7999999998</v>
      </c>
      <c r="G7" s="18">
        <f t="shared" ref="G7:G70" si="0">+F7/$F$110</f>
        <v>6.7469413217622167E-4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421188</v>
      </c>
      <c r="F8" s="17">
        <v>561043475.39999998</v>
      </c>
      <c r="G8" s="18">
        <f t="shared" si="0"/>
        <v>5.4578722839180145E-2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6814</v>
      </c>
      <c r="F9" s="17">
        <v>47536508.200000003</v>
      </c>
      <c r="G9" s="18">
        <f t="shared" si="0"/>
        <v>4.624386557459669E-3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19400</v>
      </c>
      <c r="F10" s="17">
        <v>34344790</v>
      </c>
      <c r="G10" s="18">
        <f t="shared" si="0"/>
        <v>3.3410864871807151E-3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258865</v>
      </c>
      <c r="F11" s="17">
        <v>454890521.25</v>
      </c>
      <c r="G11" s="18">
        <f t="shared" si="0"/>
        <v>4.4252085212778035E-2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16350</v>
      </c>
      <c r="F12" s="17">
        <v>80864647.5</v>
      </c>
      <c r="G12" s="18">
        <f t="shared" si="0"/>
        <v>7.8665725151582464E-3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40000</v>
      </c>
      <c r="F13" s="17">
        <v>21600000</v>
      </c>
      <c r="G13" s="18">
        <f t="shared" si="0"/>
        <v>2.1012639216342111E-3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96971</v>
      </c>
      <c r="F14" s="17">
        <v>351258053.30000001</v>
      </c>
      <c r="G14" s="18">
        <f t="shared" si="0"/>
        <v>3.4170642341794295E-2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231000</v>
      </c>
      <c r="F15" s="17">
        <v>120720600</v>
      </c>
      <c r="G15" s="18">
        <f t="shared" si="0"/>
        <v>1.1743788952686804E-2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29682</v>
      </c>
      <c r="F16" s="17">
        <v>87135963.299999997</v>
      </c>
      <c r="G16" s="18">
        <f t="shared" si="0"/>
        <v>8.4766507388487362E-3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45</v>
      </c>
      <c r="E17" s="17">
        <v>212000</v>
      </c>
      <c r="F17" s="17">
        <v>53203520</v>
      </c>
      <c r="G17" s="18">
        <f t="shared" si="0"/>
        <v>5.175677642590009E-3</v>
      </c>
      <c r="H17" s="19"/>
    </row>
    <row r="18" spans="1:8" x14ac:dyDescent="0.25">
      <c r="A18" s="14"/>
      <c r="B18" s="15" t="s">
        <v>46</v>
      </c>
      <c r="C18" s="16" t="s">
        <v>47</v>
      </c>
      <c r="D18" s="16" t="s">
        <v>18</v>
      </c>
      <c r="E18" s="17">
        <v>311650</v>
      </c>
      <c r="F18" s="17">
        <v>96845237.5</v>
      </c>
      <c r="G18" s="18">
        <f t="shared" si="0"/>
        <v>9.4211760898540078E-3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50117</v>
      </c>
      <c r="F19" s="17">
        <v>126708305.25</v>
      </c>
      <c r="G19" s="18">
        <f t="shared" si="0"/>
        <v>1.2326277333020358E-2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53</v>
      </c>
      <c r="E20" s="17">
        <v>173440</v>
      </c>
      <c r="F20" s="17">
        <v>118988512</v>
      </c>
      <c r="G20" s="18">
        <f t="shared" si="0"/>
        <v>1.157529015530275E-2</v>
      </c>
      <c r="H20" s="19"/>
    </row>
    <row r="21" spans="1:8" x14ac:dyDescent="0.25">
      <c r="A21" s="14"/>
      <c r="B21" s="15" t="s">
        <v>54</v>
      </c>
      <c r="C21" s="16" t="s">
        <v>55</v>
      </c>
      <c r="D21" s="16" t="s">
        <v>45</v>
      </c>
      <c r="E21" s="17">
        <v>412563</v>
      </c>
      <c r="F21" s="17">
        <v>716085599.10000002</v>
      </c>
      <c r="G21" s="18">
        <f t="shared" si="0"/>
        <v>6.9661334916233789E-2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58</v>
      </c>
      <c r="E22" s="17">
        <v>77805</v>
      </c>
      <c r="F22" s="17">
        <v>143853664.5</v>
      </c>
      <c r="G22" s="18">
        <f t="shared" si="0"/>
        <v>1.399419051892232E-2</v>
      </c>
      <c r="H22" s="19"/>
    </row>
    <row r="23" spans="1:8" x14ac:dyDescent="0.25">
      <c r="A23" s="14"/>
      <c r="B23" s="15" t="s">
        <v>59</v>
      </c>
      <c r="C23" s="16" t="s">
        <v>60</v>
      </c>
      <c r="D23" s="16" t="s">
        <v>58</v>
      </c>
      <c r="E23" s="17">
        <v>60190</v>
      </c>
      <c r="F23" s="17">
        <v>93399832.5</v>
      </c>
      <c r="G23" s="18">
        <f t="shared" si="0"/>
        <v>9.0860045518022427E-3</v>
      </c>
      <c r="H23" s="19"/>
    </row>
    <row r="24" spans="1:8" x14ac:dyDescent="0.25">
      <c r="A24" s="14"/>
      <c r="B24" s="15" t="s">
        <v>61</v>
      </c>
      <c r="C24" s="16" t="s">
        <v>62</v>
      </c>
      <c r="D24" s="16" t="s">
        <v>45</v>
      </c>
      <c r="E24" s="17">
        <v>396950</v>
      </c>
      <c r="F24" s="17">
        <v>325578390</v>
      </c>
      <c r="G24" s="18">
        <f t="shared" si="0"/>
        <v>3.1672505767164474E-2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7790</v>
      </c>
      <c r="F25" s="17">
        <v>38129323.5</v>
      </c>
      <c r="G25" s="18">
        <f t="shared" si="0"/>
        <v>3.7092486956884023E-3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68</v>
      </c>
      <c r="E26" s="17">
        <v>9267</v>
      </c>
      <c r="F26" s="17">
        <v>6354381.9000000004</v>
      </c>
      <c r="G26" s="18">
        <f t="shared" si="0"/>
        <v>6.1815895512756715E-4</v>
      </c>
      <c r="H26" s="19"/>
    </row>
    <row r="27" spans="1:8" x14ac:dyDescent="0.25">
      <c r="A27" s="14"/>
      <c r="B27" s="15" t="s">
        <v>69</v>
      </c>
      <c r="C27" s="16" t="s">
        <v>70</v>
      </c>
      <c r="D27" s="16" t="s">
        <v>27</v>
      </c>
      <c r="E27" s="17">
        <v>15000</v>
      </c>
      <c r="F27" s="17">
        <v>8277000</v>
      </c>
      <c r="G27" s="18">
        <f t="shared" si="0"/>
        <v>8.0519266108177627E-4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73</v>
      </c>
      <c r="E28" s="17">
        <v>412350</v>
      </c>
      <c r="F28" s="17">
        <v>61258716</v>
      </c>
      <c r="G28" s="18">
        <f t="shared" si="0"/>
        <v>5.959293047057241E-3</v>
      </c>
      <c r="H28" s="19"/>
    </row>
    <row r="29" spans="1:8" x14ac:dyDescent="0.25">
      <c r="A29" s="14"/>
      <c r="B29" s="15" t="s">
        <v>74</v>
      </c>
      <c r="C29" s="16" t="s">
        <v>75</v>
      </c>
      <c r="D29" s="16" t="s">
        <v>58</v>
      </c>
      <c r="E29" s="17">
        <v>55825</v>
      </c>
      <c r="F29" s="17">
        <v>71132215</v>
      </c>
      <c r="G29" s="18">
        <f t="shared" si="0"/>
        <v>6.9197943076586979E-3</v>
      </c>
      <c r="H29" s="19"/>
    </row>
    <row r="30" spans="1:8" x14ac:dyDescent="0.25">
      <c r="A30" s="14"/>
      <c r="B30" s="15" t="s">
        <v>76</v>
      </c>
      <c r="C30" s="16" t="s">
        <v>77</v>
      </c>
      <c r="D30" s="16" t="s">
        <v>45</v>
      </c>
      <c r="E30" s="17">
        <v>480816</v>
      </c>
      <c r="F30" s="17">
        <v>621334476</v>
      </c>
      <c r="G30" s="18">
        <f t="shared" si="0"/>
        <v>6.0443875818810083E-2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80</v>
      </c>
      <c r="E31" s="17">
        <v>44500</v>
      </c>
      <c r="F31" s="17">
        <v>87522600</v>
      </c>
      <c r="G31" s="18">
        <f t="shared" si="0"/>
        <v>8.5142630420195573E-3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45</v>
      </c>
      <c r="E32" s="17">
        <v>70206</v>
      </c>
      <c r="F32" s="17">
        <v>74109453.599999994</v>
      </c>
      <c r="G32" s="18">
        <f t="shared" si="0"/>
        <v>7.2094222732270652E-3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85</v>
      </c>
      <c r="E33" s="17">
        <v>55598</v>
      </c>
      <c r="F33" s="17">
        <v>151701922.90000001</v>
      </c>
      <c r="G33" s="18">
        <f t="shared" si="0"/>
        <v>1.4757674881125222E-2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88</v>
      </c>
      <c r="E34" s="17">
        <v>10250</v>
      </c>
      <c r="F34" s="17">
        <v>76151862.5</v>
      </c>
      <c r="G34" s="18">
        <f t="shared" si="0"/>
        <v>7.4081093165045938E-3</v>
      </c>
      <c r="H34" s="19"/>
    </row>
    <row r="35" spans="1:8" x14ac:dyDescent="0.25">
      <c r="A35" s="14"/>
      <c r="B35" s="15" t="s">
        <v>89</v>
      </c>
      <c r="C35" s="16" t="s">
        <v>90</v>
      </c>
      <c r="D35" s="16" t="s">
        <v>39</v>
      </c>
      <c r="E35" s="17">
        <v>44350</v>
      </c>
      <c r="F35" s="17">
        <v>56446462.5</v>
      </c>
      <c r="G35" s="18">
        <f t="shared" si="0"/>
        <v>5.4911534794040949E-3</v>
      </c>
      <c r="H35" s="19"/>
    </row>
    <row r="36" spans="1:8" x14ac:dyDescent="0.25">
      <c r="A36" s="14"/>
      <c r="B36" s="15" t="s">
        <v>91</v>
      </c>
      <c r="C36" s="16" t="s">
        <v>92</v>
      </c>
      <c r="D36" s="16" t="s">
        <v>15</v>
      </c>
      <c r="E36" s="17">
        <v>217934</v>
      </c>
      <c r="F36" s="17">
        <v>74217423.700000003</v>
      </c>
      <c r="G36" s="18">
        <f t="shared" si="0"/>
        <v>7.2199256841411971E-3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44810</v>
      </c>
      <c r="F37" s="17">
        <v>72688541.5</v>
      </c>
      <c r="G37" s="18">
        <f t="shared" si="0"/>
        <v>7.0711948967667184E-3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9000</v>
      </c>
      <c r="F38" s="17">
        <v>38695050</v>
      </c>
      <c r="G38" s="18">
        <f t="shared" si="0"/>
        <v>3.7642829866125875E-3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304500</v>
      </c>
      <c r="F39" s="17">
        <v>60896955</v>
      </c>
      <c r="G39" s="18">
        <f t="shared" si="0"/>
        <v>5.9241006703186156E-3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18250</v>
      </c>
      <c r="F40" s="17">
        <v>32387362.5</v>
      </c>
      <c r="G40" s="18">
        <f t="shared" si="0"/>
        <v>3.1506664971360553E-3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9050</v>
      </c>
      <c r="F41" s="17">
        <v>44575322.5</v>
      </c>
      <c r="G41" s="18">
        <f t="shared" si="0"/>
        <v>4.3363202298360966E-3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528220</v>
      </c>
      <c r="F42" s="17">
        <v>258193936</v>
      </c>
      <c r="G42" s="18">
        <f t="shared" si="0"/>
        <v>2.5117296412107991E-2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113</v>
      </c>
      <c r="E43" s="17">
        <v>123050</v>
      </c>
      <c r="F43" s="17">
        <v>102629852.5</v>
      </c>
      <c r="G43" s="18">
        <f t="shared" si="0"/>
        <v>9.9839077009671595E-3</v>
      </c>
      <c r="H43" s="20"/>
    </row>
    <row r="44" spans="1:8" outlineLevel="1" x14ac:dyDescent="0.25">
      <c r="A44" s="14"/>
      <c r="B44" s="15" t="s">
        <v>114</v>
      </c>
      <c r="C44" s="16" t="s">
        <v>115</v>
      </c>
      <c r="D44" s="16" t="s">
        <v>65</v>
      </c>
      <c r="E44" s="17">
        <v>21100</v>
      </c>
      <c r="F44" s="17">
        <v>105279505</v>
      </c>
      <c r="G44" s="18">
        <f t="shared" si="0"/>
        <v>1.0241667849259655E-2</v>
      </c>
      <c r="H44" s="20"/>
    </row>
    <row r="45" spans="1:8" outlineLevel="1" x14ac:dyDescent="0.25">
      <c r="A45" s="14"/>
      <c r="B45" s="15" t="s">
        <v>116</v>
      </c>
      <c r="C45" s="16" t="s">
        <v>117</v>
      </c>
      <c r="D45" s="16" t="s">
        <v>118</v>
      </c>
      <c r="E45" s="17">
        <v>24000</v>
      </c>
      <c r="F45" s="17">
        <v>39321600</v>
      </c>
      <c r="G45" s="18">
        <f t="shared" si="0"/>
        <v>3.8252342324505465E-3</v>
      </c>
      <c r="H45" s="20"/>
    </row>
    <row r="46" spans="1:8" outlineLevel="1" x14ac:dyDescent="0.25">
      <c r="A46" s="14"/>
      <c r="B46" s="15" t="s">
        <v>119</v>
      </c>
      <c r="C46" s="16" t="s">
        <v>120</v>
      </c>
      <c r="D46" s="16" t="s">
        <v>121</v>
      </c>
      <c r="E46" s="17">
        <v>36000</v>
      </c>
      <c r="F46" s="17">
        <v>46188000</v>
      </c>
      <c r="G46" s="18">
        <f t="shared" si="0"/>
        <v>4.4932026857611553E-3</v>
      </c>
      <c r="H46" s="20"/>
    </row>
    <row r="47" spans="1:8" outlineLevel="1" x14ac:dyDescent="0.25">
      <c r="A47" s="14"/>
      <c r="B47" s="15" t="s">
        <v>122</v>
      </c>
      <c r="C47" s="16" t="s">
        <v>123</v>
      </c>
      <c r="D47" s="16" t="s">
        <v>124</v>
      </c>
      <c r="E47" s="17">
        <v>57120</v>
      </c>
      <c r="F47" s="17">
        <v>57265656</v>
      </c>
      <c r="G47" s="18">
        <f t="shared" si="0"/>
        <v>5.5708452269220233E-3</v>
      </c>
      <c r="H47" s="20"/>
    </row>
    <row r="48" spans="1:8" outlineLevel="1" x14ac:dyDescent="0.25">
      <c r="A48" s="14"/>
      <c r="B48" s="15" t="s">
        <v>125</v>
      </c>
      <c r="C48" s="16" t="s">
        <v>126</v>
      </c>
      <c r="D48" s="16" t="s">
        <v>127</v>
      </c>
      <c r="E48" s="17">
        <v>13050</v>
      </c>
      <c r="F48" s="17">
        <v>51295635</v>
      </c>
      <c r="G48" s="18">
        <f t="shared" si="0"/>
        <v>4.9900771834637545E-3</v>
      </c>
      <c r="H48" s="20"/>
    </row>
    <row r="49" spans="1:8" outlineLevel="1" x14ac:dyDescent="0.25">
      <c r="A49" s="14"/>
      <c r="B49" s="15" t="s">
        <v>128</v>
      </c>
      <c r="C49" s="16" t="s">
        <v>129</v>
      </c>
      <c r="D49" s="16" t="s">
        <v>130</v>
      </c>
      <c r="E49" s="17">
        <v>97500</v>
      </c>
      <c r="F49" s="17">
        <v>62400000</v>
      </c>
      <c r="G49" s="18">
        <f t="shared" si="0"/>
        <v>6.0703179958321663E-3</v>
      </c>
      <c r="H49" s="20"/>
    </row>
    <row r="50" spans="1:8" outlineLevel="1" x14ac:dyDescent="0.25">
      <c r="A50" s="14"/>
      <c r="B50" s="15" t="s">
        <v>131</v>
      </c>
      <c r="C50" s="16" t="s">
        <v>132</v>
      </c>
      <c r="D50" s="16" t="s">
        <v>133</v>
      </c>
      <c r="E50" s="17">
        <v>163750</v>
      </c>
      <c r="F50" s="17">
        <v>97881562.5</v>
      </c>
      <c r="G50" s="18">
        <f t="shared" si="0"/>
        <v>9.5219905497423221E-3</v>
      </c>
      <c r="H50" s="20"/>
    </row>
    <row r="51" spans="1:8" outlineLevel="1" x14ac:dyDescent="0.25">
      <c r="A51" s="14"/>
      <c r="B51" s="15" t="s">
        <v>134</v>
      </c>
      <c r="C51" s="16" t="s">
        <v>135</v>
      </c>
      <c r="D51" s="16" t="s">
        <v>136</v>
      </c>
      <c r="E51" s="17">
        <v>278000</v>
      </c>
      <c r="F51" s="17">
        <v>73989700</v>
      </c>
      <c r="G51" s="18">
        <f t="shared" si="0"/>
        <v>7.1977725547471665E-3</v>
      </c>
      <c r="H51" s="20"/>
    </row>
    <row r="52" spans="1:8" outlineLevel="1" x14ac:dyDescent="0.25">
      <c r="A52" s="14"/>
      <c r="B52" s="15" t="s">
        <v>137</v>
      </c>
      <c r="C52" s="16" t="s">
        <v>138</v>
      </c>
      <c r="D52" s="16" t="s">
        <v>27</v>
      </c>
      <c r="E52" s="17">
        <v>17350</v>
      </c>
      <c r="F52" s="17">
        <v>99083247.5</v>
      </c>
      <c r="G52" s="18">
        <f t="shared" si="0"/>
        <v>9.6388913523195903E-3</v>
      </c>
      <c r="H52" s="20"/>
    </row>
    <row r="53" spans="1:8" outlineLevel="1" x14ac:dyDescent="0.25">
      <c r="A53" s="14"/>
      <c r="B53" s="15" t="s">
        <v>139</v>
      </c>
      <c r="C53" s="16" t="s">
        <v>140</v>
      </c>
      <c r="D53" s="16" t="s">
        <v>141</v>
      </c>
      <c r="E53" s="17">
        <v>14985</v>
      </c>
      <c r="F53" s="17">
        <v>85817596.5</v>
      </c>
      <c r="G53" s="18">
        <f t="shared" si="0"/>
        <v>8.3483990447598324E-3</v>
      </c>
      <c r="H53" s="20"/>
    </row>
    <row r="54" spans="1:8" outlineLevel="1" x14ac:dyDescent="0.25">
      <c r="A54" s="14"/>
      <c r="B54" s="15" t="s">
        <v>142</v>
      </c>
      <c r="C54" s="16" t="s">
        <v>143</v>
      </c>
      <c r="D54" s="16" t="s">
        <v>45</v>
      </c>
      <c r="E54" s="17">
        <v>77237</v>
      </c>
      <c r="F54" s="17">
        <v>133704970.7</v>
      </c>
      <c r="G54" s="18">
        <f t="shared" si="0"/>
        <v>1.3006918105327284E-2</v>
      </c>
      <c r="H54" s="20"/>
    </row>
    <row r="55" spans="1:8" outlineLevel="1" x14ac:dyDescent="0.25">
      <c r="A55" s="14"/>
      <c r="B55" s="15" t="s">
        <v>144</v>
      </c>
      <c r="C55" s="16" t="s">
        <v>145</v>
      </c>
      <c r="D55" s="16" t="s">
        <v>45</v>
      </c>
      <c r="E55" s="17">
        <v>282110</v>
      </c>
      <c r="F55" s="17">
        <v>327120650.5</v>
      </c>
      <c r="G55" s="18">
        <f t="shared" si="0"/>
        <v>3.182253800542427E-2</v>
      </c>
      <c r="H55" s="20"/>
    </row>
    <row r="56" spans="1:8" outlineLevel="1" x14ac:dyDescent="0.25">
      <c r="A56" s="14"/>
      <c r="B56" s="15" t="s">
        <v>146</v>
      </c>
      <c r="C56" s="16" t="s">
        <v>147</v>
      </c>
      <c r="D56" s="16" t="s">
        <v>148</v>
      </c>
      <c r="E56" s="17">
        <v>28170</v>
      </c>
      <c r="F56" s="17">
        <v>63747301.5</v>
      </c>
      <c r="G56" s="18">
        <f t="shared" si="0"/>
        <v>6.2013844788652052E-3</v>
      </c>
      <c r="H56" s="20"/>
    </row>
    <row r="57" spans="1:8" outlineLevel="1" x14ac:dyDescent="0.25">
      <c r="A57" s="14"/>
      <c r="B57" s="15" t="s">
        <v>149</v>
      </c>
      <c r="C57" s="16" t="s">
        <v>150</v>
      </c>
      <c r="D57" s="16" t="s">
        <v>151</v>
      </c>
      <c r="E57" s="17">
        <v>203500</v>
      </c>
      <c r="F57" s="17">
        <v>89550175</v>
      </c>
      <c r="G57" s="18">
        <f t="shared" si="0"/>
        <v>8.7115070325708283E-3</v>
      </c>
      <c r="H57" s="20"/>
    </row>
    <row r="58" spans="1:8" outlineLevel="1" x14ac:dyDescent="0.25">
      <c r="A58" s="14"/>
      <c r="B58" s="15" t="s">
        <v>152</v>
      </c>
      <c r="C58" s="16" t="s">
        <v>153</v>
      </c>
      <c r="D58" s="16" t="s">
        <v>154</v>
      </c>
      <c r="E58" s="17">
        <v>245000</v>
      </c>
      <c r="F58" s="17">
        <v>58555000</v>
      </c>
      <c r="G58" s="18">
        <f t="shared" si="0"/>
        <v>5.696273561633854E-3</v>
      </c>
      <c r="H58" s="20"/>
    </row>
    <row r="59" spans="1:8" outlineLevel="1" x14ac:dyDescent="0.25">
      <c r="A59" s="14"/>
      <c r="B59" s="15" t="s">
        <v>155</v>
      </c>
      <c r="C59" s="16" t="s">
        <v>156</v>
      </c>
      <c r="D59" s="16" t="s">
        <v>157</v>
      </c>
      <c r="E59" s="17">
        <v>1200</v>
      </c>
      <c r="F59" s="17">
        <v>3675000</v>
      </c>
      <c r="G59" s="18">
        <f t="shared" si="0"/>
        <v>3.5750670888915403E-4</v>
      </c>
      <c r="H59" s="20"/>
    </row>
    <row r="60" spans="1:8" outlineLevel="1" x14ac:dyDescent="0.25">
      <c r="A60" s="14"/>
      <c r="B60" s="15" t="s">
        <v>158</v>
      </c>
      <c r="C60" s="16" t="s">
        <v>159</v>
      </c>
      <c r="D60" s="16" t="s">
        <v>27</v>
      </c>
      <c r="E60" s="17">
        <v>9100</v>
      </c>
      <c r="F60" s="17">
        <v>48889750</v>
      </c>
      <c r="G60" s="18">
        <f t="shared" si="0"/>
        <v>4.7560309172553789E-3</v>
      </c>
      <c r="H60" s="20"/>
    </row>
    <row r="61" spans="1:8" outlineLevel="1" x14ac:dyDescent="0.25">
      <c r="A61" s="14"/>
      <c r="B61" s="15" t="s">
        <v>160</v>
      </c>
      <c r="C61" s="16" t="s">
        <v>161</v>
      </c>
      <c r="D61" s="16" t="s">
        <v>162</v>
      </c>
      <c r="E61" s="17">
        <v>447200</v>
      </c>
      <c r="F61" s="17">
        <v>127407280</v>
      </c>
      <c r="G61" s="18">
        <f t="shared" si="0"/>
        <v>1.2394274111923519E-2</v>
      </c>
      <c r="H61" s="20"/>
    </row>
    <row r="62" spans="1:8" outlineLevel="1" x14ac:dyDescent="0.25">
      <c r="A62" s="14"/>
      <c r="B62" s="15" t="s">
        <v>163</v>
      </c>
      <c r="C62" s="16" t="s">
        <v>164</v>
      </c>
      <c r="D62" s="16" t="s">
        <v>165</v>
      </c>
      <c r="E62" s="17">
        <v>74500</v>
      </c>
      <c r="F62" s="17">
        <v>61078825</v>
      </c>
      <c r="G62" s="18">
        <f t="shared" si="0"/>
        <v>5.9417931179773014E-3</v>
      </c>
      <c r="H62" s="20"/>
    </row>
    <row r="63" spans="1:8" outlineLevel="1" x14ac:dyDescent="0.25">
      <c r="A63" s="14"/>
      <c r="B63" s="15" t="s">
        <v>166</v>
      </c>
      <c r="C63" s="16" t="s">
        <v>167</v>
      </c>
      <c r="D63" s="16" t="s">
        <v>168</v>
      </c>
      <c r="E63" s="17">
        <v>40815</v>
      </c>
      <c r="F63" s="17">
        <v>133344645.75</v>
      </c>
      <c r="G63" s="18">
        <f t="shared" si="0"/>
        <v>1.2971865428591188E-2</v>
      </c>
      <c r="H63" s="20"/>
    </row>
    <row r="64" spans="1:8" outlineLevel="1" x14ac:dyDescent="0.25">
      <c r="A64" s="14"/>
      <c r="B64" s="15" t="s">
        <v>169</v>
      </c>
      <c r="C64" s="16" t="s">
        <v>170</v>
      </c>
      <c r="D64" s="16" t="s">
        <v>39</v>
      </c>
      <c r="E64" s="17">
        <v>19220</v>
      </c>
      <c r="F64" s="17">
        <v>132420995</v>
      </c>
      <c r="G64" s="18">
        <f t="shared" si="0"/>
        <v>1.2882012002796494E-2</v>
      </c>
      <c r="H64" s="20"/>
    </row>
    <row r="65" spans="1:8" outlineLevel="1" x14ac:dyDescent="0.25">
      <c r="A65" s="14"/>
      <c r="B65" s="15" t="s">
        <v>171</v>
      </c>
      <c r="C65" s="16" t="s">
        <v>172</v>
      </c>
      <c r="D65" s="16" t="s">
        <v>58</v>
      </c>
      <c r="E65" s="17">
        <v>22131</v>
      </c>
      <c r="F65" s="17">
        <v>48399390.450000003</v>
      </c>
      <c r="G65" s="18">
        <f t="shared" si="0"/>
        <v>4.7083283787811301E-3</v>
      </c>
      <c r="H65" s="20"/>
    </row>
    <row r="66" spans="1:8" outlineLevel="1" x14ac:dyDescent="0.25">
      <c r="A66" s="14"/>
      <c r="B66" s="15" t="s">
        <v>173</v>
      </c>
      <c r="C66" s="16" t="s">
        <v>174</v>
      </c>
      <c r="D66" s="16" t="s">
        <v>175</v>
      </c>
      <c r="E66" s="17">
        <v>1342</v>
      </c>
      <c r="F66" s="17">
        <v>38889415.399999999</v>
      </c>
      <c r="G66" s="18">
        <f t="shared" si="0"/>
        <v>3.783190995993791E-3</v>
      </c>
      <c r="H66" s="20"/>
    </row>
    <row r="67" spans="1:8" outlineLevel="1" x14ac:dyDescent="0.25">
      <c r="A67" s="14"/>
      <c r="B67" s="15" t="s">
        <v>176</v>
      </c>
      <c r="C67" s="16" t="s">
        <v>177</v>
      </c>
      <c r="D67" s="16" t="s">
        <v>15</v>
      </c>
      <c r="E67" s="17">
        <v>181482</v>
      </c>
      <c r="F67" s="17">
        <v>292657873.19999999</v>
      </c>
      <c r="G67" s="18">
        <f t="shared" si="0"/>
        <v>2.8469973626729615E-2</v>
      </c>
      <c r="H67" s="20"/>
    </row>
    <row r="68" spans="1:8" outlineLevel="1" x14ac:dyDescent="0.25">
      <c r="A68" s="14"/>
      <c r="B68" s="15" t="s">
        <v>178</v>
      </c>
      <c r="C68" s="16" t="s">
        <v>179</v>
      </c>
      <c r="D68" s="16" t="s">
        <v>180</v>
      </c>
      <c r="E68" s="17">
        <v>7500</v>
      </c>
      <c r="F68" s="17">
        <v>52670250</v>
      </c>
      <c r="G68" s="18">
        <f t="shared" si="0"/>
        <v>5.1238007439099219E-3</v>
      </c>
      <c r="H68" s="20"/>
    </row>
    <row r="69" spans="1:8" outlineLevel="1" x14ac:dyDescent="0.25">
      <c r="A69" s="14"/>
      <c r="B69" s="15" t="s">
        <v>181</v>
      </c>
      <c r="C69" s="16" t="s">
        <v>182</v>
      </c>
      <c r="D69" s="16" t="s">
        <v>42</v>
      </c>
      <c r="E69" s="17">
        <v>148379</v>
      </c>
      <c r="F69" s="17">
        <v>79649847.200000003</v>
      </c>
      <c r="G69" s="18">
        <f t="shared" si="0"/>
        <v>7.7483958465295235E-3</v>
      </c>
      <c r="H69" s="20"/>
    </row>
    <row r="70" spans="1:8" outlineLevel="1" x14ac:dyDescent="0.25">
      <c r="A70" s="14"/>
      <c r="B70" s="15" t="s">
        <v>183</v>
      </c>
      <c r="C70" s="16" t="s">
        <v>184</v>
      </c>
      <c r="D70" s="16" t="s">
        <v>185</v>
      </c>
      <c r="E70" s="17">
        <v>53865</v>
      </c>
      <c r="F70" s="17">
        <v>75957729.75</v>
      </c>
      <c r="G70" s="18">
        <f t="shared" si="0"/>
        <v>7.3892239394868792E-3</v>
      </c>
      <c r="H70" s="20"/>
    </row>
    <row r="71" spans="1:8" outlineLevel="1" x14ac:dyDescent="0.25">
      <c r="A71" s="14"/>
      <c r="B71" s="15" t="s">
        <v>186</v>
      </c>
      <c r="C71" s="16" t="s">
        <v>187</v>
      </c>
      <c r="D71" s="16" t="s">
        <v>188</v>
      </c>
      <c r="E71" s="17">
        <v>75375</v>
      </c>
      <c r="F71" s="17">
        <v>299121918.75</v>
      </c>
      <c r="G71" s="18">
        <f t="shared" ref="G71:G97" si="1">+F71/$F$110</f>
        <v>2.9098800742563654E-2</v>
      </c>
      <c r="H71" s="20"/>
    </row>
    <row r="72" spans="1:8" x14ac:dyDescent="0.25">
      <c r="A72" s="14"/>
      <c r="B72" s="15" t="s">
        <v>189</v>
      </c>
      <c r="C72" s="16" t="s">
        <v>190</v>
      </c>
      <c r="D72" s="16" t="s">
        <v>45</v>
      </c>
      <c r="E72" s="17">
        <v>592500</v>
      </c>
      <c r="F72" s="17">
        <v>60820125</v>
      </c>
      <c r="G72" s="18">
        <f t="shared" si="1"/>
        <v>5.9166265912862469E-3</v>
      </c>
      <c r="H72" s="20"/>
    </row>
    <row r="73" spans="1:8" x14ac:dyDescent="0.25">
      <c r="A73" s="14"/>
      <c r="B73" s="15" t="s">
        <v>191</v>
      </c>
      <c r="C73" s="16" t="s">
        <v>192</v>
      </c>
      <c r="D73" s="16" t="s">
        <v>193</v>
      </c>
      <c r="E73" s="17">
        <v>19550</v>
      </c>
      <c r="F73" s="17">
        <v>216333457.5</v>
      </c>
      <c r="G73" s="18">
        <f t="shared" si="1"/>
        <v>2.104507820773787E-2</v>
      </c>
      <c r="H73" s="20"/>
    </row>
    <row r="74" spans="1:8" x14ac:dyDescent="0.25">
      <c r="A74" s="14"/>
      <c r="B74" s="15" t="s">
        <v>194</v>
      </c>
      <c r="C74" s="16" t="s">
        <v>195</v>
      </c>
      <c r="D74" s="16" t="s">
        <v>65</v>
      </c>
      <c r="E74" s="17">
        <v>19850</v>
      </c>
      <c r="F74" s="17">
        <v>49499945</v>
      </c>
      <c r="G74" s="18">
        <f t="shared" si="1"/>
        <v>4.8153911366378595E-3</v>
      </c>
      <c r="H74" s="20"/>
    </row>
    <row r="75" spans="1:8" x14ac:dyDescent="0.25">
      <c r="A75" s="14"/>
      <c r="B75" s="15" t="s">
        <v>196</v>
      </c>
      <c r="C75" s="16" t="s">
        <v>197</v>
      </c>
      <c r="D75" s="16" t="s">
        <v>198</v>
      </c>
      <c r="E75" s="17">
        <v>19503</v>
      </c>
      <c r="F75" s="17">
        <v>67010357.700000003</v>
      </c>
      <c r="G75" s="18">
        <f t="shared" si="1"/>
        <v>6.5188169912413557E-3</v>
      </c>
      <c r="H75" s="20"/>
    </row>
    <row r="76" spans="1:8" x14ac:dyDescent="0.25">
      <c r="A76" s="14"/>
      <c r="B76" s="15" t="s">
        <v>199</v>
      </c>
      <c r="C76" s="16" t="s">
        <v>200</v>
      </c>
      <c r="D76" s="16" t="s">
        <v>201</v>
      </c>
      <c r="E76" s="17">
        <v>171500</v>
      </c>
      <c r="F76" s="17">
        <v>77526575</v>
      </c>
      <c r="G76" s="18">
        <f t="shared" si="1"/>
        <v>7.54184236182263E-3</v>
      </c>
      <c r="H76" s="20"/>
    </row>
    <row r="77" spans="1:8" x14ac:dyDescent="0.25">
      <c r="A77" s="14"/>
      <c r="B77" s="15" t="s">
        <v>202</v>
      </c>
      <c r="C77" s="16" t="s">
        <v>203</v>
      </c>
      <c r="D77" s="16" t="s">
        <v>45</v>
      </c>
      <c r="E77" s="17">
        <v>92000</v>
      </c>
      <c r="F77" s="17">
        <v>54514600</v>
      </c>
      <c r="G77" s="18">
        <f t="shared" si="1"/>
        <v>5.3032204714037207E-3</v>
      </c>
      <c r="H77" s="20"/>
    </row>
    <row r="78" spans="1:8" x14ac:dyDescent="0.25">
      <c r="B78" s="15" t="s">
        <v>204</v>
      </c>
      <c r="C78" s="16" t="s">
        <v>205</v>
      </c>
      <c r="D78" s="16" t="s">
        <v>206</v>
      </c>
      <c r="E78" s="17">
        <v>8911</v>
      </c>
      <c r="F78" s="17">
        <v>98702245.950000003</v>
      </c>
      <c r="G78" s="18">
        <f t="shared" si="1"/>
        <v>9.6018272406945115E-3</v>
      </c>
      <c r="H78" s="20"/>
    </row>
    <row r="79" spans="1:8" x14ac:dyDescent="0.25">
      <c r="B79" s="15" t="s">
        <v>207</v>
      </c>
      <c r="C79" s="16" t="s">
        <v>208</v>
      </c>
      <c r="D79" s="16" t="s">
        <v>209</v>
      </c>
      <c r="E79" s="17">
        <v>10000</v>
      </c>
      <c r="F79" s="17">
        <v>44885000</v>
      </c>
      <c r="G79" s="18">
        <f t="shared" si="1"/>
        <v>4.3664458853033133E-3</v>
      </c>
      <c r="H79" s="20"/>
    </row>
    <row r="80" spans="1:8" x14ac:dyDescent="0.25">
      <c r="B80" s="15" t="s">
        <v>210</v>
      </c>
      <c r="C80" s="16" t="s">
        <v>211</v>
      </c>
      <c r="D80" s="16" t="s">
        <v>212</v>
      </c>
      <c r="E80" s="17">
        <v>2000</v>
      </c>
      <c r="F80" s="17">
        <v>4486300</v>
      </c>
      <c r="G80" s="18">
        <f t="shared" si="1"/>
        <v>4.3643057090868341E-4</v>
      </c>
      <c r="H80" s="20"/>
    </row>
    <row r="81" spans="1:8" x14ac:dyDescent="0.25">
      <c r="B81" s="15" t="s">
        <v>213</v>
      </c>
      <c r="C81" s="16" t="s">
        <v>214</v>
      </c>
      <c r="D81" s="16" t="s">
        <v>215</v>
      </c>
      <c r="E81" s="17">
        <v>8750</v>
      </c>
      <c r="F81" s="17">
        <v>65108312.5</v>
      </c>
      <c r="G81" s="18">
        <f t="shared" si="1"/>
        <v>6.3337846321636915E-3</v>
      </c>
      <c r="H81" s="20"/>
    </row>
    <row r="82" spans="1:8" x14ac:dyDescent="0.25">
      <c r="A82" s="21" t="s">
        <v>216</v>
      </c>
      <c r="B82" s="15" t="s">
        <v>217</v>
      </c>
      <c r="C82" s="16" t="s">
        <v>218</v>
      </c>
      <c r="D82" s="16" t="s">
        <v>188</v>
      </c>
      <c r="E82" s="17">
        <v>26400</v>
      </c>
      <c r="F82" s="17">
        <v>42468360</v>
      </c>
      <c r="G82" s="18">
        <f t="shared" si="1"/>
        <v>4.1313533647672901E-3</v>
      </c>
      <c r="H82" s="20"/>
    </row>
    <row r="83" spans="1:8" x14ac:dyDescent="0.25">
      <c r="B83" s="15" t="s">
        <v>219</v>
      </c>
      <c r="C83" s="16" t="s">
        <v>220</v>
      </c>
      <c r="D83" s="16" t="s">
        <v>58</v>
      </c>
      <c r="E83" s="17">
        <v>8750</v>
      </c>
      <c r="F83" s="17">
        <v>28023187.5</v>
      </c>
      <c r="G83" s="18">
        <f t="shared" si="1"/>
        <v>2.7261163362472599E-3</v>
      </c>
      <c r="H83" s="20"/>
    </row>
    <row r="84" spans="1:8" x14ac:dyDescent="0.25">
      <c r="B84" s="15" t="s">
        <v>221</v>
      </c>
      <c r="C84" s="16" t="s">
        <v>222</v>
      </c>
      <c r="D84" s="16" t="s">
        <v>39</v>
      </c>
      <c r="E84" s="17">
        <v>43400</v>
      </c>
      <c r="F84" s="17">
        <v>136228260</v>
      </c>
      <c r="G84" s="18">
        <f t="shared" si="1"/>
        <v>1.3252385548379859E-2</v>
      </c>
      <c r="H84" s="20"/>
    </row>
    <row r="85" spans="1:8" x14ac:dyDescent="0.25">
      <c r="B85" s="15" t="s">
        <v>223</v>
      </c>
      <c r="C85" s="16" t="s">
        <v>224</v>
      </c>
      <c r="D85" s="16" t="s">
        <v>151</v>
      </c>
      <c r="E85" s="17">
        <v>289550</v>
      </c>
      <c r="F85" s="17">
        <v>118179832.5</v>
      </c>
      <c r="G85" s="18">
        <f t="shared" si="1"/>
        <v>1.1496621217454825E-2</v>
      </c>
      <c r="H85" s="20"/>
    </row>
    <row r="86" spans="1:8" x14ac:dyDescent="0.25">
      <c r="A86" s="22" t="s">
        <v>225</v>
      </c>
      <c r="B86" s="15" t="s">
        <v>226</v>
      </c>
      <c r="C86" s="16" t="s">
        <v>227</v>
      </c>
      <c r="D86" s="16" t="s">
        <v>228</v>
      </c>
      <c r="E86" s="17">
        <v>299260</v>
      </c>
      <c r="F86" s="17">
        <v>96002608</v>
      </c>
      <c r="G86" s="18">
        <f t="shared" si="1"/>
        <v>9.3392044709811068E-3</v>
      </c>
      <c r="H86" s="20"/>
    </row>
    <row r="87" spans="1:8" x14ac:dyDescent="0.25">
      <c r="B87" s="15" t="s">
        <v>229</v>
      </c>
      <c r="C87" s="16" t="s">
        <v>230</v>
      </c>
      <c r="D87" s="16" t="s">
        <v>231</v>
      </c>
      <c r="E87" s="17">
        <v>385500</v>
      </c>
      <c r="F87" s="17">
        <v>93194625</v>
      </c>
      <c r="G87" s="18">
        <f t="shared" si="1"/>
        <v>9.0660418149411896E-3</v>
      </c>
      <c r="H87" s="20"/>
    </row>
    <row r="88" spans="1:8" x14ac:dyDescent="0.25">
      <c r="B88" s="15" t="s">
        <v>232</v>
      </c>
      <c r="C88" s="16" t="s">
        <v>233</v>
      </c>
      <c r="D88" s="16" t="s">
        <v>234</v>
      </c>
      <c r="E88" s="17">
        <v>423171</v>
      </c>
      <c r="F88" s="17">
        <v>76572792.450000003</v>
      </c>
      <c r="G88" s="18">
        <f t="shared" si="1"/>
        <v>7.4490576923134039E-3</v>
      </c>
      <c r="H88" s="20"/>
    </row>
    <row r="89" spans="1:8" x14ac:dyDescent="0.25">
      <c r="B89" s="15" t="s">
        <v>235</v>
      </c>
      <c r="C89" s="16" t="s">
        <v>236</v>
      </c>
      <c r="D89" s="16" t="s">
        <v>237</v>
      </c>
      <c r="E89" s="17">
        <v>3700</v>
      </c>
      <c r="F89" s="17">
        <v>10498565</v>
      </c>
      <c r="G89" s="18">
        <f t="shared" si="1"/>
        <v>1.0213081418255405E-3</v>
      </c>
      <c r="H89" s="20"/>
    </row>
    <row r="90" spans="1:8" x14ac:dyDescent="0.25">
      <c r="B90" s="15" t="s">
        <v>238</v>
      </c>
      <c r="C90" s="16" t="s">
        <v>239</v>
      </c>
      <c r="D90" s="16" t="s">
        <v>95</v>
      </c>
      <c r="E90" s="17">
        <v>96175</v>
      </c>
      <c r="F90" s="17">
        <v>69260426.25</v>
      </c>
      <c r="G90" s="18">
        <f t="shared" si="1"/>
        <v>6.7377053183394478E-3</v>
      </c>
      <c r="H90" s="20"/>
    </row>
    <row r="91" spans="1:8" x14ac:dyDescent="0.25">
      <c r="B91" s="15" t="s">
        <v>240</v>
      </c>
      <c r="C91" s="16" t="s">
        <v>241</v>
      </c>
      <c r="D91" s="16" t="s">
        <v>242</v>
      </c>
      <c r="E91" s="17">
        <v>670000</v>
      </c>
      <c r="F91" s="17">
        <v>55342000</v>
      </c>
      <c r="G91" s="18">
        <f t="shared" si="1"/>
        <v>5.3837105532907647E-3</v>
      </c>
      <c r="H91" s="20"/>
    </row>
    <row r="92" spans="1:8" x14ac:dyDescent="0.25">
      <c r="B92" s="15" t="s">
        <v>243</v>
      </c>
      <c r="C92" s="16" t="s">
        <v>244</v>
      </c>
      <c r="D92" s="16" t="s">
        <v>245</v>
      </c>
      <c r="E92" s="17">
        <v>13100</v>
      </c>
      <c r="F92" s="17">
        <v>93381385</v>
      </c>
      <c r="G92" s="18">
        <f t="shared" si="1"/>
        <v>9.0842099654043565E-3</v>
      </c>
      <c r="H92" s="20"/>
    </row>
    <row r="93" spans="1:8" x14ac:dyDescent="0.25">
      <c r="B93" s="15" t="s">
        <v>246</v>
      </c>
      <c r="C93" s="16" t="s">
        <v>247</v>
      </c>
      <c r="D93" s="16" t="s">
        <v>248</v>
      </c>
      <c r="E93" s="17">
        <v>44850</v>
      </c>
      <c r="F93" s="17">
        <v>64992135</v>
      </c>
      <c r="G93" s="18">
        <f t="shared" si="1"/>
        <v>6.3224827993277818E-3</v>
      </c>
      <c r="H93" s="20"/>
    </row>
    <row r="94" spans="1:8" x14ac:dyDescent="0.25">
      <c r="B94" s="15" t="s">
        <v>249</v>
      </c>
      <c r="C94" s="16" t="s">
        <v>250</v>
      </c>
      <c r="D94" s="16" t="s">
        <v>27</v>
      </c>
      <c r="E94" s="17">
        <v>72680</v>
      </c>
      <c r="F94" s="17">
        <v>128356514</v>
      </c>
      <c r="G94" s="23">
        <f t="shared" si="1"/>
        <v>1.2486616295135951E-2</v>
      </c>
      <c r="H94" s="20"/>
    </row>
    <row r="95" spans="1:8" x14ac:dyDescent="0.25">
      <c r="B95" s="15" t="s">
        <v>251</v>
      </c>
      <c r="C95" s="16" t="s">
        <v>252</v>
      </c>
      <c r="D95" s="16" t="s">
        <v>253</v>
      </c>
      <c r="E95" s="17">
        <v>212500</v>
      </c>
      <c r="F95" s="17">
        <v>66916250</v>
      </c>
      <c r="G95" s="23">
        <f t="shared" si="1"/>
        <v>6.5096621248173746E-3</v>
      </c>
      <c r="H95" s="20"/>
    </row>
    <row r="96" spans="1:8" x14ac:dyDescent="0.25">
      <c r="B96" s="15" t="s">
        <v>254</v>
      </c>
      <c r="C96" s="16" t="s">
        <v>255</v>
      </c>
      <c r="D96" s="16" t="s">
        <v>65</v>
      </c>
      <c r="E96" s="17">
        <v>694</v>
      </c>
      <c r="F96" s="17">
        <v>6826392.2000000002</v>
      </c>
      <c r="G96" s="23">
        <f t="shared" si="1"/>
        <v>6.6407646503635143E-4</v>
      </c>
      <c r="H96" s="20"/>
    </row>
    <row r="97" spans="1:8" x14ac:dyDescent="0.25">
      <c r="A97" s="24" t="s">
        <v>256</v>
      </c>
      <c r="B97" s="15" t="s">
        <v>257</v>
      </c>
      <c r="C97" s="16" t="s">
        <v>258</v>
      </c>
      <c r="D97" s="16" t="s">
        <v>121</v>
      </c>
      <c r="E97" s="17">
        <v>17290</v>
      </c>
      <c r="F97" s="17">
        <v>30270467.5</v>
      </c>
      <c r="G97" s="23">
        <f t="shared" si="1"/>
        <v>2.9447333911458767E-3</v>
      </c>
      <c r="H97" s="20"/>
    </row>
    <row r="98" spans="1:8" x14ac:dyDescent="0.25">
      <c r="B98" s="25"/>
      <c r="C98" s="25" t="s">
        <v>259</v>
      </c>
      <c r="D98" s="25"/>
      <c r="E98" s="26"/>
      <c r="F98" s="27">
        <f>SUBTOTAL(109,Table13456768510[Market Value])</f>
        <v>10018460253.950001</v>
      </c>
      <c r="G98" s="28">
        <f>+F98/$F$110</f>
        <v>0.97460319823849328</v>
      </c>
      <c r="H98" s="29"/>
    </row>
    <row r="100" spans="1:8" x14ac:dyDescent="0.25">
      <c r="B100" s="30"/>
      <c r="C100" s="30" t="s">
        <v>260</v>
      </c>
      <c r="D100" s="30"/>
      <c r="E100" s="30"/>
      <c r="F100" s="30" t="s">
        <v>10</v>
      </c>
      <c r="G100" s="31" t="s">
        <v>11</v>
      </c>
      <c r="H100" s="30" t="s">
        <v>12</v>
      </c>
    </row>
    <row r="101" spans="1:8" x14ac:dyDescent="0.25">
      <c r="B101" s="32"/>
      <c r="C101" s="25" t="s">
        <v>261</v>
      </c>
      <c r="D101" s="16"/>
      <c r="E101" s="33"/>
      <c r="F101" s="34" t="s">
        <v>262</v>
      </c>
      <c r="G101" s="35">
        <v>0</v>
      </c>
      <c r="H101" s="16"/>
    </row>
    <row r="102" spans="1:8" x14ac:dyDescent="0.25">
      <c r="B102" s="32" t="s">
        <v>263</v>
      </c>
      <c r="C102" s="25" t="s">
        <v>264</v>
      </c>
      <c r="D102" s="25"/>
      <c r="E102" s="26"/>
      <c r="F102" s="17">
        <v>157258137.31</v>
      </c>
      <c r="G102" s="35">
        <f>+F102/$F$110</f>
        <v>1.5298187514486198E-2</v>
      </c>
      <c r="H102" s="16"/>
    </row>
    <row r="103" spans="1:8" x14ac:dyDescent="0.25">
      <c r="B103" s="32"/>
      <c r="C103" s="25" t="s">
        <v>265</v>
      </c>
      <c r="D103" s="16"/>
      <c r="E103" s="33"/>
      <c r="F103" s="26" t="s">
        <v>262</v>
      </c>
      <c r="G103" s="35">
        <v>0</v>
      </c>
      <c r="H103" s="16"/>
    </row>
    <row r="104" spans="1:8" x14ac:dyDescent="0.25">
      <c r="A104" s="1" t="s">
        <v>266</v>
      </c>
      <c r="B104" s="32"/>
      <c r="C104" s="25" t="s">
        <v>267</v>
      </c>
      <c r="D104" s="16"/>
      <c r="E104" s="33"/>
      <c r="F104" s="26" t="s">
        <v>262</v>
      </c>
      <c r="G104" s="35">
        <v>0</v>
      </c>
      <c r="H104" s="16"/>
    </row>
    <row r="105" spans="1:8" x14ac:dyDescent="0.25">
      <c r="A105" s="16" t="s">
        <v>268</v>
      </c>
      <c r="B105" s="32"/>
      <c r="C105" s="25" t="s">
        <v>269</v>
      </c>
      <c r="D105" s="16"/>
      <c r="E105" s="33"/>
      <c r="F105" s="26" t="s">
        <v>262</v>
      </c>
      <c r="G105" s="35">
        <v>0</v>
      </c>
      <c r="H105" s="16"/>
    </row>
    <row r="106" spans="1:8" x14ac:dyDescent="0.25">
      <c r="B106" s="16" t="s">
        <v>225</v>
      </c>
      <c r="C106" s="16" t="s">
        <v>270</v>
      </c>
      <c r="D106" s="16"/>
      <c r="E106" s="33"/>
      <c r="F106" s="17">
        <v>103808981.58</v>
      </c>
      <c r="G106" s="35">
        <f>+F106/$F$110</f>
        <v>1.0098614247020575E-2</v>
      </c>
      <c r="H106" s="16"/>
    </row>
    <row r="107" spans="1:8" x14ac:dyDescent="0.25">
      <c r="B107" s="32"/>
      <c r="C107" s="16"/>
      <c r="D107" s="16"/>
      <c r="E107" s="33"/>
      <c r="F107" s="34"/>
      <c r="G107" s="35"/>
      <c r="H107" s="16"/>
    </row>
    <row r="108" spans="1:8" x14ac:dyDescent="0.25">
      <c r="B108" s="32"/>
      <c r="C108" s="16" t="s">
        <v>271</v>
      </c>
      <c r="D108" s="16"/>
      <c r="E108" s="33"/>
      <c r="F108" s="36">
        <f>SUM(F101:F107)</f>
        <v>261067118.88999999</v>
      </c>
      <c r="G108" s="35">
        <f>+F108/$F$110</f>
        <v>2.5396801761506771E-2</v>
      </c>
      <c r="H108" s="16"/>
    </row>
    <row r="109" spans="1:8" x14ac:dyDescent="0.25">
      <c r="B109" s="32"/>
      <c r="C109" s="16"/>
      <c r="D109" s="16"/>
      <c r="E109" s="33"/>
      <c r="F109" s="36"/>
      <c r="G109" s="35"/>
      <c r="H109" s="16"/>
    </row>
    <row r="110" spans="1:8" x14ac:dyDescent="0.25">
      <c r="B110" s="37"/>
      <c r="C110" s="38" t="s">
        <v>272</v>
      </c>
      <c r="D110" s="39"/>
      <c r="E110" s="40"/>
      <c r="F110" s="41">
        <f>+F108+F98</f>
        <v>10279527372.84</v>
      </c>
      <c r="G110" s="42">
        <v>1</v>
      </c>
      <c r="H110" s="16"/>
    </row>
    <row r="111" spans="1:8" x14ac:dyDescent="0.25">
      <c r="F111" s="43"/>
    </row>
    <row r="112" spans="1:8" x14ac:dyDescent="0.25">
      <c r="C112" s="25" t="s">
        <v>273</v>
      </c>
      <c r="D112" s="44"/>
      <c r="F112" s="4">
        <v>0</v>
      </c>
    </row>
    <row r="113" spans="2:8" x14ac:dyDescent="0.25">
      <c r="C113" s="25" t="s">
        <v>274</v>
      </c>
      <c r="D113" s="45"/>
    </row>
    <row r="114" spans="2:8" x14ac:dyDescent="0.25">
      <c r="C114" s="25" t="s">
        <v>275</v>
      </c>
      <c r="D114" s="45"/>
    </row>
    <row r="115" spans="2:8" x14ac:dyDescent="0.25">
      <c r="C115" s="25" t="s">
        <v>276</v>
      </c>
      <c r="D115" s="46">
        <v>29.9358</v>
      </c>
    </row>
    <row r="116" spans="2:8" x14ac:dyDescent="0.25">
      <c r="C116" s="25" t="s">
        <v>277</v>
      </c>
      <c r="D116" s="46">
        <v>27.826799999999999</v>
      </c>
    </row>
    <row r="117" spans="2:8" x14ac:dyDescent="0.25">
      <c r="C117" s="25" t="s">
        <v>278</v>
      </c>
      <c r="D117" s="47"/>
    </row>
    <row r="118" spans="2:8" x14ac:dyDescent="0.25">
      <c r="C118" s="25" t="s">
        <v>279</v>
      </c>
      <c r="D118" s="45">
        <v>0</v>
      </c>
    </row>
    <row r="119" spans="2:8" x14ac:dyDescent="0.25">
      <c r="C119" s="25" t="s">
        <v>280</v>
      </c>
      <c r="D119" s="45">
        <v>0</v>
      </c>
      <c r="F119" s="43"/>
      <c r="G119" s="48"/>
    </row>
    <row r="120" spans="2:8" x14ac:dyDescent="0.25">
      <c r="B120" s="49"/>
      <c r="C120" s="14"/>
    </row>
    <row r="121" spans="2:8" x14ac:dyDescent="0.25">
      <c r="F121" s="4"/>
    </row>
    <row r="122" spans="2:8" x14ac:dyDescent="0.25">
      <c r="C122" s="30" t="s">
        <v>281</v>
      </c>
      <c r="D122" s="30"/>
      <c r="E122" s="30"/>
      <c r="F122" s="30"/>
      <c r="G122" s="31"/>
      <c r="H122" s="30"/>
    </row>
    <row r="123" spans="2:8" x14ac:dyDescent="0.25">
      <c r="C123" s="30" t="s">
        <v>282</v>
      </c>
      <c r="D123" s="30"/>
      <c r="E123" s="30"/>
      <c r="F123" s="30" t="s">
        <v>10</v>
      </c>
      <c r="G123" s="31" t="s">
        <v>11</v>
      </c>
      <c r="H123" s="30" t="s">
        <v>12</v>
      </c>
    </row>
    <row r="124" spans="2:8" x14ac:dyDescent="0.25">
      <c r="C124" s="25" t="s">
        <v>283</v>
      </c>
      <c r="D124" s="16"/>
      <c r="E124" s="33"/>
      <c r="F124" s="50">
        <f>SUMIF(Table13456768510[[Industry ]],A104,Table13456768510[Market Value])</f>
        <v>0</v>
      </c>
      <c r="G124" s="51">
        <f>+F124/$F$110</f>
        <v>0</v>
      </c>
      <c r="H124" s="16"/>
    </row>
    <row r="125" spans="2:8" x14ac:dyDescent="0.25">
      <c r="C125" s="16" t="s">
        <v>284</v>
      </c>
      <c r="D125" s="16"/>
      <c r="E125" s="33"/>
      <c r="F125" s="50">
        <f>SUMIF(Table13456768510[[Industry ]],A105,Table13456768510[Market Value])</f>
        <v>0</v>
      </c>
      <c r="G125" s="51">
        <f>+F125/$F$110</f>
        <v>0</v>
      </c>
      <c r="H125" s="16"/>
    </row>
    <row r="126" spans="2:8" x14ac:dyDescent="0.25">
      <c r="C126" s="16" t="s">
        <v>285</v>
      </c>
      <c r="D126" s="16"/>
      <c r="E126" s="33"/>
      <c r="F126" s="50">
        <f>SUMIF($E$138:$E$145,C126,H138:H145)</f>
        <v>0</v>
      </c>
      <c r="G126" s="51">
        <f>+F126/$F$110</f>
        <v>0</v>
      </c>
      <c r="H126" s="16"/>
    </row>
    <row r="127" spans="2:8" x14ac:dyDescent="0.25">
      <c r="C127" s="16" t="s">
        <v>286</v>
      </c>
      <c r="D127" s="16"/>
      <c r="E127" s="33"/>
      <c r="F127" s="50">
        <f t="shared" ref="F127:F135" si="2">SUMIF($E$138:$E$145,C127,H139:H146)</f>
        <v>0</v>
      </c>
      <c r="G127" s="51">
        <f t="shared" ref="G127:G135" si="3">+F127/$F$110</f>
        <v>0</v>
      </c>
      <c r="H127" s="16"/>
    </row>
    <row r="128" spans="2:8" x14ac:dyDescent="0.25">
      <c r="C128" s="16" t="s">
        <v>287</v>
      </c>
      <c r="D128" s="16"/>
      <c r="E128" s="33"/>
      <c r="F128" s="50">
        <f t="shared" si="2"/>
        <v>0</v>
      </c>
      <c r="G128" s="51">
        <f t="shared" si="3"/>
        <v>0</v>
      </c>
      <c r="H128" s="16"/>
    </row>
    <row r="129" spans="3:8" x14ac:dyDescent="0.25">
      <c r="C129" s="16" t="s">
        <v>288</v>
      </c>
      <c r="D129" s="16"/>
      <c r="E129" s="33"/>
      <c r="F129" s="50">
        <f t="shared" si="2"/>
        <v>0</v>
      </c>
      <c r="G129" s="51">
        <f t="shared" si="3"/>
        <v>0</v>
      </c>
      <c r="H129" s="16"/>
    </row>
    <row r="130" spans="3:8" x14ac:dyDescent="0.25">
      <c r="C130" s="16" t="s">
        <v>289</v>
      </c>
      <c r="D130" s="16"/>
      <c r="E130" s="33"/>
      <c r="F130" s="50">
        <f t="shared" si="2"/>
        <v>0</v>
      </c>
      <c r="G130" s="51">
        <f t="shared" si="3"/>
        <v>0</v>
      </c>
      <c r="H130" s="16"/>
    </row>
    <row r="131" spans="3:8" x14ac:dyDescent="0.25">
      <c r="C131" s="16" t="s">
        <v>290</v>
      </c>
      <c r="D131" s="16"/>
      <c r="E131" s="33"/>
      <c r="F131" s="50">
        <f t="shared" si="2"/>
        <v>0</v>
      </c>
      <c r="G131" s="51">
        <f t="shared" si="3"/>
        <v>0</v>
      </c>
      <c r="H131" s="16"/>
    </row>
    <row r="132" spans="3:8" x14ac:dyDescent="0.25">
      <c r="C132" s="16" t="s">
        <v>291</v>
      </c>
      <c r="D132" s="16"/>
      <c r="E132" s="33"/>
      <c r="F132" s="50">
        <f t="shared" si="2"/>
        <v>0</v>
      </c>
      <c r="G132" s="51">
        <f t="shared" si="3"/>
        <v>0</v>
      </c>
      <c r="H132" s="16"/>
    </row>
    <row r="133" spans="3:8" x14ac:dyDescent="0.25">
      <c r="C133" s="16" t="s">
        <v>292</v>
      </c>
      <c r="D133" s="16"/>
      <c r="E133" s="33"/>
      <c r="F133" s="50">
        <f>SUMIF($E$138:$E$145,C133,H145:H152)</f>
        <v>0</v>
      </c>
      <c r="G133" s="51">
        <f t="shared" si="3"/>
        <v>0</v>
      </c>
      <c r="H133" s="16"/>
    </row>
    <row r="134" spans="3:8" x14ac:dyDescent="0.25">
      <c r="C134" s="16" t="s">
        <v>293</v>
      </c>
      <c r="D134" s="16"/>
      <c r="E134" s="33"/>
      <c r="F134" s="50">
        <f t="shared" si="2"/>
        <v>0</v>
      </c>
      <c r="G134" s="51">
        <f t="shared" si="3"/>
        <v>0</v>
      </c>
      <c r="H134" s="16"/>
    </row>
    <row r="135" spans="3:8" x14ac:dyDescent="0.25">
      <c r="C135" s="16" t="s">
        <v>294</v>
      </c>
      <c r="D135" s="16"/>
      <c r="E135" s="33"/>
      <c r="F135" s="50">
        <f t="shared" si="2"/>
        <v>0</v>
      </c>
      <c r="G135" s="51">
        <f t="shared" si="3"/>
        <v>0</v>
      </c>
      <c r="H135" s="16"/>
    </row>
    <row r="138" spans="3:8" x14ac:dyDescent="0.25">
      <c r="E138" s="16" t="s">
        <v>285</v>
      </c>
      <c r="F138" s="16" t="s">
        <v>295</v>
      </c>
      <c r="G138" s="7">
        <f t="shared" ref="G138:G145" si="4">SUMIF($H$7:$H$73,F138,$E$7:$E$73)</f>
        <v>0</v>
      </c>
      <c r="H138" s="1">
        <f t="shared" ref="H138:H145" si="5">SUMIF($H$7:$H$73,F138,$F$7:$F$73)</f>
        <v>0</v>
      </c>
    </row>
    <row r="139" spans="3:8" x14ac:dyDescent="0.25">
      <c r="E139" s="16" t="s">
        <v>285</v>
      </c>
      <c r="F139" s="16" t="s">
        <v>296</v>
      </c>
      <c r="G139" s="7">
        <f t="shared" si="4"/>
        <v>0</v>
      </c>
      <c r="H139" s="1">
        <f t="shared" si="5"/>
        <v>0</v>
      </c>
    </row>
    <row r="140" spans="3:8" x14ac:dyDescent="0.25">
      <c r="E140" s="16" t="s">
        <v>285</v>
      </c>
      <c r="F140" s="16" t="s">
        <v>297</v>
      </c>
      <c r="G140" s="7">
        <f t="shared" si="4"/>
        <v>0</v>
      </c>
      <c r="H140" s="1">
        <f t="shared" si="5"/>
        <v>0</v>
      </c>
    </row>
    <row r="141" spans="3:8" x14ac:dyDescent="0.25">
      <c r="E141" s="16" t="s">
        <v>287</v>
      </c>
      <c r="F141" s="16" t="s">
        <v>298</v>
      </c>
      <c r="G141" s="7">
        <f t="shared" si="4"/>
        <v>0</v>
      </c>
      <c r="H141" s="1">
        <f t="shared" si="5"/>
        <v>0</v>
      </c>
    </row>
    <row r="142" spans="3:8" x14ac:dyDescent="0.25">
      <c r="E142" s="16" t="s">
        <v>288</v>
      </c>
      <c r="F142" s="16" t="s">
        <v>299</v>
      </c>
      <c r="G142" s="7">
        <f t="shared" si="4"/>
        <v>0</v>
      </c>
      <c r="H142" s="1">
        <f t="shared" si="5"/>
        <v>0</v>
      </c>
    </row>
    <row r="143" spans="3:8" x14ac:dyDescent="0.25">
      <c r="E143" s="16" t="s">
        <v>285</v>
      </c>
      <c r="F143" s="16" t="s">
        <v>300</v>
      </c>
      <c r="G143" s="7">
        <f t="shared" si="4"/>
        <v>0</v>
      </c>
      <c r="H143" s="1">
        <f t="shared" si="5"/>
        <v>0</v>
      </c>
    </row>
    <row r="144" spans="3:8" x14ac:dyDescent="0.25">
      <c r="E144" s="16" t="s">
        <v>288</v>
      </c>
      <c r="F144" s="16" t="s">
        <v>301</v>
      </c>
      <c r="G144" s="7">
        <f t="shared" si="4"/>
        <v>0</v>
      </c>
      <c r="H144" s="1">
        <f t="shared" si="5"/>
        <v>0</v>
      </c>
    </row>
    <row r="145" spans="5:8" x14ac:dyDescent="0.25">
      <c r="E145" s="16" t="s">
        <v>285</v>
      </c>
      <c r="F145" s="16" t="s">
        <v>302</v>
      </c>
      <c r="G145" s="7">
        <f t="shared" si="4"/>
        <v>0</v>
      </c>
      <c r="H145" s="1">
        <f t="shared" si="5"/>
        <v>0</v>
      </c>
    </row>
    <row r="146" spans="5:8" x14ac:dyDescent="0.25">
      <c r="G146" s="7" t="s">
        <v>303</v>
      </c>
      <c r="H146" s="1" t="s">
        <v>303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2024-11-06T12:20:48Z</dcterms:created>
  <dcterms:modified xsi:type="dcterms:W3CDTF">2024-11-06T12:22:29Z</dcterms:modified>
</cp:coreProperties>
</file>